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xx/Desktop/OneDrive/Work &amp; Co/Berechnungen &amp; Formulare/"/>
    </mc:Choice>
  </mc:AlternateContent>
  <xr:revisionPtr revIDLastSave="236" documentId="8_{CDBC0C86-7D8D-8D43-A489-65ADC19CD58E}" xr6:coauthVersionLast="45" xr6:coauthVersionMax="45" xr10:uidLastSave="{3A38BEA6-0505-5C4B-85C5-E074710A1B3E}"/>
  <bookViews>
    <workbookView xWindow="2680" yWindow="2860" windowWidth="38400" windowHeight="21140" xr2:uid="{B146758B-FE6D-6942-9F33-A7129555F6AB}"/>
  </bookViews>
  <sheets>
    <sheet name="Berechnung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" i="2" l="1"/>
  <c r="B18" i="2"/>
  <c r="B20" i="2"/>
  <c r="B24" i="2"/>
  <c r="B22" i="2"/>
</calcChain>
</file>

<file path=xl/sharedStrings.xml><?xml version="1.0" encoding="utf-8"?>
<sst xmlns="http://schemas.openxmlformats.org/spreadsheetml/2006/main" count="23" uniqueCount="19">
  <si>
    <t>mm</t>
  </si>
  <si>
    <t>Länge</t>
  </si>
  <si>
    <t>Breite</t>
  </si>
  <si>
    <t>Einbautiefe der Welle (Achsenmittelpunkt zum Wasserspiegel)</t>
  </si>
  <si>
    <t>m</t>
  </si>
  <si>
    <t>Profil</t>
  </si>
  <si>
    <t>Durchmesser der Wickelwelle</t>
  </si>
  <si>
    <t>Durchmesser der Wickelwelle samt Profile</t>
  </si>
  <si>
    <t>auszufüllenden Angaben zum Pool (rot umrandet)</t>
  </si>
  <si>
    <t>1 = Covrex by REHAU, 2 = Hohlkammer</t>
  </si>
  <si>
    <t>errechnete Werte (blau)</t>
  </si>
  <si>
    <t>Nm</t>
  </si>
  <si>
    <r>
      <t xml:space="preserve">notwendige Antriebsstärke inkl. Sicherheit
</t>
    </r>
    <r>
      <rPr>
        <b/>
        <sz val="10"/>
        <rFont val="Tahoma"/>
        <family val="2"/>
      </rPr>
      <t>bei Rollonische (Sitzbank)</t>
    </r>
  </si>
  <si>
    <r>
      <t xml:space="preserve">notwendige Antriebsstärke inkl. Sicherheit
</t>
    </r>
    <r>
      <rPr>
        <b/>
        <sz val="10"/>
        <rFont val="Tahoma"/>
        <family val="2"/>
      </rPr>
      <t>bei Rollonische (Rucksackschacht)</t>
    </r>
  </si>
  <si>
    <t>Kunde:</t>
  </si>
  <si>
    <t>Kommission:</t>
  </si>
  <si>
    <t>BERECHUNGEN ZUR POOLABDECKUNG</t>
  </si>
  <si>
    <t>Muster GmbH</t>
  </si>
  <si>
    <t>Alfred Muster, Musterstraße 1, 0000 Musterdorf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</si>
</sst>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2"/>
      <color theme="1"/>
      <name val="Calibri"/>
      <family val="2"/>
      <scheme val="minor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b/>
      <i/>
      <sz val="14"/>
      <color theme="1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b/>
      <sz val="10"/>
      <name val="Tahoma"/>
      <family val="2"/>
    </font>
    <font>
      <b/>
      <sz val="22"/>
      <color theme="1"/>
      <name val="Tahoma"/>
      <family val="2"/>
    </font>
    <font>
      <i/>
      <sz val="12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0" fontId="3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4" fillId="0" borderId="0" xfId="0" applyFont="1" applyProtection="1"/>
    <xf numFmtId="0" fontId="4" fillId="0" borderId="4" xfId="0" applyFont="1" applyBorder="1" applyProtection="1"/>
    <xf numFmtId="0" fontId="4" fillId="0" borderId="0" xfId="0" applyFont="1" applyAlignment="1" applyProtection="1">
      <alignment horizontal="left"/>
    </xf>
    <xf numFmtId="0" fontId="5" fillId="0" borderId="0" xfId="0" applyFont="1" applyProtection="1"/>
    <xf numFmtId="0" fontId="4" fillId="0" borderId="0" xfId="0" applyFont="1" applyAlignment="1" applyProtection="1">
      <alignment wrapText="1"/>
    </xf>
    <xf numFmtId="0" fontId="8" fillId="0" borderId="0" xfId="0" applyFont="1" applyProtection="1"/>
    <xf numFmtId="2" fontId="2" fillId="0" borderId="0" xfId="0" applyNumberFormat="1" applyFont="1" applyProtection="1"/>
    <xf numFmtId="0" fontId="1" fillId="0" borderId="0" xfId="0" applyFont="1" applyAlignment="1" applyProtection="1"/>
    <xf numFmtId="164" fontId="2" fillId="0" borderId="0" xfId="0" applyNumberFormat="1" applyFont="1" applyAlignment="1" applyProtection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2" fontId="2" fillId="0" borderId="1" xfId="0" applyNumberFormat="1" applyFont="1" applyBorder="1" applyProtection="1">
      <protection locked="0"/>
    </xf>
    <xf numFmtId="2" fontId="2" fillId="0" borderId="2" xfId="0" applyNumberFormat="1" applyFont="1" applyBorder="1" applyProtection="1">
      <protection locked="0"/>
    </xf>
    <xf numFmtId="1" fontId="2" fillId="0" borderId="1" xfId="0" quotePrefix="1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4013200</xdr:colOff>
      <xdr:row>0</xdr:row>
      <xdr:rowOff>1099743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2FBD26F-9BE9-0C43-854A-2D799C17F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13200" cy="1099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CE5B5-DB7E-6349-8D1F-B9DA56EEE3D4}">
  <sheetPr>
    <pageSetUpPr fitToPage="1"/>
  </sheetPr>
  <dimension ref="A1:D27"/>
  <sheetViews>
    <sheetView tabSelected="1" workbookViewId="0">
      <selection activeCell="B13" sqref="B13"/>
    </sheetView>
  </sheetViews>
  <sheetFormatPr baseColWidth="10" defaultRowHeight="18" x14ac:dyDescent="0.2"/>
  <cols>
    <col min="1" max="1" width="61.5" style="15" customWidth="1"/>
    <col min="2" max="2" width="17.33203125" style="15" customWidth="1"/>
    <col min="3" max="3" width="5.6640625" style="16" customWidth="1"/>
    <col min="4" max="4" width="41.83203125" style="15" customWidth="1"/>
    <col min="5" max="16384" width="10.83203125" style="15"/>
  </cols>
  <sheetData>
    <row r="1" spans="1:4" ht="92" customHeight="1" x14ac:dyDescent="0.2">
      <c r="A1" s="13"/>
      <c r="B1" s="13"/>
      <c r="C1" s="13"/>
      <c r="D1" s="14">
        <f ca="1">TODAY()</f>
        <v>43902</v>
      </c>
    </row>
    <row r="2" spans="1:4" x14ac:dyDescent="0.2">
      <c r="A2" s="22"/>
      <c r="B2" s="22"/>
      <c r="C2" s="22"/>
      <c r="D2" s="22"/>
    </row>
    <row r="3" spans="1:4" ht="28" x14ac:dyDescent="0.3">
      <c r="A3" s="26" t="s">
        <v>16</v>
      </c>
      <c r="B3" s="26"/>
      <c r="C3" s="26"/>
      <c r="D3" s="26"/>
    </row>
    <row r="4" spans="1:4" ht="19" thickBot="1" x14ac:dyDescent="0.25">
      <c r="A4" s="22"/>
      <c r="B4" s="22"/>
      <c r="C4" s="22"/>
      <c r="D4" s="22"/>
    </row>
    <row r="5" spans="1:4" ht="19" thickBot="1" x14ac:dyDescent="0.25">
      <c r="A5" s="4" t="s">
        <v>14</v>
      </c>
      <c r="B5" s="23" t="s">
        <v>17</v>
      </c>
      <c r="C5" s="24"/>
      <c r="D5" s="25"/>
    </row>
    <row r="6" spans="1:4" ht="19" thickBot="1" x14ac:dyDescent="0.25">
      <c r="A6" s="4" t="s">
        <v>15</v>
      </c>
      <c r="B6" s="23" t="s">
        <v>18</v>
      </c>
      <c r="C6" s="24"/>
      <c r="D6" s="25"/>
    </row>
    <row r="7" spans="1:4" ht="19" thickBot="1" x14ac:dyDescent="0.25">
      <c r="A7" s="1"/>
      <c r="B7" s="1"/>
      <c r="C7" s="2"/>
      <c r="D7" s="1"/>
    </row>
    <row r="8" spans="1:4" ht="19" thickBot="1" x14ac:dyDescent="0.25">
      <c r="A8" s="4" t="s">
        <v>1</v>
      </c>
      <c r="B8" s="17">
        <v>8</v>
      </c>
      <c r="C8" s="5" t="s">
        <v>4</v>
      </c>
      <c r="D8" s="1"/>
    </row>
    <row r="9" spans="1:4" ht="19" thickBot="1" x14ac:dyDescent="0.25">
      <c r="A9" s="4" t="s">
        <v>2</v>
      </c>
      <c r="B9" s="18">
        <v>4</v>
      </c>
      <c r="C9" s="5" t="s">
        <v>4</v>
      </c>
      <c r="D9" s="1"/>
    </row>
    <row r="10" spans="1:4" ht="19" thickBot="1" x14ac:dyDescent="0.25">
      <c r="A10" s="4"/>
      <c r="B10" s="12"/>
      <c r="C10" s="5"/>
      <c r="D10" s="1"/>
    </row>
    <row r="11" spans="1:4" ht="19" thickBot="1" x14ac:dyDescent="0.25">
      <c r="A11" s="4" t="s">
        <v>3</v>
      </c>
      <c r="B11" s="17">
        <v>1.1499999999999999</v>
      </c>
      <c r="C11" s="5" t="s">
        <v>4</v>
      </c>
      <c r="D11" s="1"/>
    </row>
    <row r="12" spans="1:4" ht="19" thickBot="1" x14ac:dyDescent="0.25">
      <c r="A12" s="1"/>
      <c r="B12" s="1"/>
      <c r="C12" s="2"/>
      <c r="D12" s="1"/>
    </row>
    <row r="13" spans="1:4" ht="19" thickBot="1" x14ac:dyDescent="0.25">
      <c r="A13" s="4" t="s">
        <v>5</v>
      </c>
      <c r="B13" s="19">
        <v>1</v>
      </c>
      <c r="C13" s="21" t="s">
        <v>9</v>
      </c>
      <c r="D13" s="22"/>
    </row>
    <row r="14" spans="1:4" x14ac:dyDescent="0.2">
      <c r="A14" s="1"/>
      <c r="B14" s="1"/>
      <c r="C14" s="2"/>
      <c r="D14" s="1"/>
    </row>
    <row r="15" spans="1:4" x14ac:dyDescent="0.2">
      <c r="A15" s="1"/>
      <c r="B15" s="1"/>
      <c r="C15" s="2"/>
      <c r="D15" s="1"/>
    </row>
    <row r="16" spans="1:4" x14ac:dyDescent="0.2">
      <c r="A16" s="3" t="s">
        <v>10</v>
      </c>
      <c r="B16" s="4"/>
      <c r="C16" s="5"/>
      <c r="D16" s="1"/>
    </row>
    <row r="17" spans="1:4" ht="19" thickBot="1" x14ac:dyDescent="0.25">
      <c r="A17" s="4"/>
      <c r="B17" s="4"/>
      <c r="C17" s="5"/>
      <c r="D17" s="1"/>
    </row>
    <row r="18" spans="1:4" s="20" customFormat="1" ht="19" thickBot="1" x14ac:dyDescent="0.25">
      <c r="A18" s="6" t="s">
        <v>6</v>
      </c>
      <c r="B18" s="7">
        <f>IF((B9&lt;=4.5),154,204)</f>
        <v>154</v>
      </c>
      <c r="C18" s="8" t="s">
        <v>0</v>
      </c>
      <c r="D18" s="9"/>
    </row>
    <row r="19" spans="1:4" s="20" customFormat="1" ht="19" thickBot="1" x14ac:dyDescent="0.25">
      <c r="A19" s="6"/>
      <c r="B19" s="6"/>
      <c r="C19" s="8"/>
      <c r="D19" s="9"/>
    </row>
    <row r="20" spans="1:4" s="20" customFormat="1" ht="19" thickBot="1" x14ac:dyDescent="0.25">
      <c r="A20" s="6" t="s">
        <v>7</v>
      </c>
      <c r="B20" s="7">
        <f>ROUNDUP((2*SQRT(((B8*1000)*(IF((B13=1),13.5,14)/3.14159265)+(B18/2))+(B18/2*B18/2))+20),0)</f>
        <v>422</v>
      </c>
      <c r="C20" s="8" t="s">
        <v>0</v>
      </c>
      <c r="D20" s="9"/>
    </row>
    <row r="21" spans="1:4" s="20" customFormat="1" ht="19" thickBot="1" x14ac:dyDescent="0.25">
      <c r="A21" s="6"/>
      <c r="B21" s="6"/>
      <c r="C21" s="8"/>
      <c r="D21" s="9"/>
    </row>
    <row r="22" spans="1:4" s="20" customFormat="1" ht="35" thickBot="1" x14ac:dyDescent="0.25">
      <c r="A22" s="10" t="s">
        <v>12</v>
      </c>
      <c r="B22" s="7">
        <f>ROUND((((ROUND(((B11*B9)*IF(B13=1,4.04,7.16)),2))*(B20/1000/2)*10)*2),2)</f>
        <v>78.41</v>
      </c>
      <c r="C22" s="8" t="s">
        <v>11</v>
      </c>
      <c r="D22" s="9"/>
    </row>
    <row r="23" spans="1:4" ht="19" thickBot="1" x14ac:dyDescent="0.25">
      <c r="A23" s="1"/>
      <c r="B23" s="1"/>
      <c r="C23" s="2"/>
      <c r="D23" s="1"/>
    </row>
    <row r="24" spans="1:4" ht="35" thickBot="1" x14ac:dyDescent="0.25">
      <c r="A24" s="10" t="s">
        <v>13</v>
      </c>
      <c r="B24" s="7">
        <f>ROUND((((ROUND(((B11*B9)*IF(B13=1,4.04,7.16)),2))*(B20/1000/2)*10)*4),2)</f>
        <v>156.82</v>
      </c>
      <c r="C24" s="8" t="s">
        <v>11</v>
      </c>
      <c r="D24" s="1"/>
    </row>
    <row r="25" spans="1:4" x14ac:dyDescent="0.2">
      <c r="A25" s="1"/>
      <c r="B25" s="1"/>
      <c r="C25" s="2"/>
      <c r="D25" s="1"/>
    </row>
    <row r="26" spans="1:4" x14ac:dyDescent="0.2">
      <c r="A26" s="1"/>
      <c r="B26" s="1"/>
      <c r="C26" s="2"/>
      <c r="D26" s="1"/>
    </row>
    <row r="27" spans="1:4" x14ac:dyDescent="0.2">
      <c r="A27" s="11" t="s">
        <v>8</v>
      </c>
      <c r="B27" s="1"/>
      <c r="C27" s="2"/>
      <c r="D27" s="1"/>
    </row>
  </sheetData>
  <sheetProtection algorithmName="SHA-512" hashValue="gbIDfYz21W5jZPaLiTLqyC/8IArJ+wz2GcAH54on6AVOFxn8G83AD0xuYg/3qMd8T35oy85RKDKQrbLGRFUwSw==" saltValue="2X4TXFuFcVVH0rvXWYY/Tg==" spinCount="100000" sheet="1" selectLockedCells="1"/>
  <mergeCells count="6">
    <mergeCell ref="C13:D13"/>
    <mergeCell ref="B5:D5"/>
    <mergeCell ref="B6:D6"/>
    <mergeCell ref="A2:D2"/>
    <mergeCell ref="A3:D3"/>
    <mergeCell ref="A4:D4"/>
  </mergeCells>
  <dataValidations count="1">
    <dataValidation type="list" allowBlank="1" showInputMessage="1" showErrorMessage="1" sqref="B13" xr:uid="{0A21989F-595B-E44F-8938-044A427D69C6}">
      <formula1>"1,2"</formula1>
    </dataValidation>
  </dataValidations>
  <pageMargins left="0.7" right="0.7" top="0.78740157499999996" bottom="0.78740157499999996" header="0.3" footer="0.3"/>
  <pageSetup paperSize="9" scale="85" orientation="landscape" horizontalDpi="0" verticalDpi="0"/>
  <headerFooter>
    <oddFooter>&amp;C&amp;"Tahoma,Standard"&amp;K000000www.pool-cover.at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</vt:lpstr>
    </vt:vector>
  </TitlesOfParts>
  <Manager/>
  <Company>Gassner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Berechnungen zu Rollabdeckungen</dc:title>
  <dc:subject>www.pool-cover.at</dc:subject>
  <dc:creator>Markus Hildner</dc:creator>
  <cp:keywords/>
  <dc:description/>
  <cp:lastModifiedBy>Markus Hildner</cp:lastModifiedBy>
  <dcterms:created xsi:type="dcterms:W3CDTF">2020-03-12T10:40:57Z</dcterms:created>
  <dcterms:modified xsi:type="dcterms:W3CDTF">2020-03-12T15:45:31Z</dcterms:modified>
  <cp:category>Pool-Cover</cp:category>
</cp:coreProperties>
</file>